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5" activeTab="0"/>
  </bookViews>
  <sheets>
    <sheet name="Planilha" sheetId="1" r:id="rId1"/>
    <sheet name="Cronograma" sheetId="2" r:id="rId2"/>
  </sheets>
  <definedNames>
    <definedName name="_xlnm.Print_Area" localSheetId="0">'Planilha'!$A$5:$I$23</definedName>
    <definedName name="_xlnm.Print_Titles" localSheetId="0">'Planilha'!$A$5:$IT$10</definedName>
    <definedName name="_xlnm.Print_Area" localSheetId="1">'Cronograma'!$A$1:$H$43</definedName>
    <definedName name="_xlnm.Print_Area" localSheetId="0">'Planilha'!$A$1:$I$35</definedName>
    <definedName name="Excel_BuiltIn_Print_Area" localSheetId="1">'Cronograma'!$A$1:$G$58</definedName>
    <definedName name="Excel_BuiltIn_Print_Area" localSheetId="1">'Cronograma'!$A$1:$F$49</definedName>
    <definedName name="Excel_BuiltIn_Print_Area" localSheetId="0">'Planilha'!$A$1:$I$39</definedName>
    <definedName name="Excel_BuiltIn_Print_Titles" localSheetId="0">'Planilha'!$A$5:$IT$10</definedName>
    <definedName name="Excel_BuiltIn_Print_Titles" localSheetId="0">'Planilha'!$A$5:$IT$10</definedName>
    <definedName name="_xlnm.Print_Titles" localSheetId="0">'Planilha'!$5:$10</definedName>
  </definedNames>
  <calcPr fullCalcOnLoad="1"/>
</workbook>
</file>

<file path=xl/sharedStrings.xml><?xml version="1.0" encoding="utf-8"?>
<sst xmlns="http://schemas.openxmlformats.org/spreadsheetml/2006/main" count="60" uniqueCount="51">
  <si>
    <t xml:space="preserve">PLANILHA DE ORÇAMENTO </t>
  </si>
  <si>
    <t>OBRA:</t>
  </si>
  <si>
    <t>BDI S/D</t>
  </si>
  <si>
    <t xml:space="preserve">LOCAL: </t>
  </si>
  <si>
    <t>ITEM</t>
  </si>
  <si>
    <t>FONTE</t>
  </si>
  <si>
    <t>CÓDIGO</t>
  </si>
  <si>
    <t>DESCRIÇÃO</t>
  </si>
  <si>
    <t>UNID.</t>
  </si>
  <si>
    <t>QTDE.</t>
  </si>
  <si>
    <t>UNIT. S/ BDI</t>
  </si>
  <si>
    <t>UNIT. C/ BDI</t>
  </si>
  <si>
    <t>VALOR TOTAL</t>
  </si>
  <si>
    <t>1.</t>
  </si>
  <si>
    <t>SERVIÇOS PRELIMINARES</t>
  </si>
  <si>
    <t>1.1</t>
  </si>
  <si>
    <t>CDHU</t>
  </si>
  <si>
    <t>02.08.040</t>
  </si>
  <si>
    <t>M2</t>
  </si>
  <si>
    <t>1.2</t>
  </si>
  <si>
    <t>1.3</t>
  </si>
  <si>
    <t>UN</t>
  </si>
  <si>
    <t xml:space="preserve">CRONOGRAMA FÍSICO-FINANCEIRO  </t>
  </si>
  <si>
    <t>1º MÊS</t>
  </si>
  <si>
    <t>2º MÊS</t>
  </si>
  <si>
    <t>3º MÊS</t>
  </si>
  <si>
    <t>4º MÊS</t>
  </si>
  <si>
    <t>5º MÊS</t>
  </si>
  <si>
    <t>TOTAL</t>
  </si>
  <si>
    <t>TOTAL DAS ETAPAS / TOTAL GERAL</t>
  </si>
  <si>
    <t>CDHU 187 S/D</t>
  </si>
  <si>
    <t>AGO/2022</t>
  </si>
  <si>
    <t>COTAÇÃO</t>
  </si>
  <si>
    <t>01.17.061</t>
  </si>
  <si>
    <t xml:space="preserve">Projeto executivo de estrutura em formato A0 </t>
  </si>
  <si>
    <t>Placa em lona com impressão digital e requadro em metalon</t>
  </si>
  <si>
    <t xml:space="preserve">Execução de claraboia conforme projeto original com fechamento em aletas de PVC; </t>
  </si>
  <si>
    <t>1</t>
  </si>
  <si>
    <t>2</t>
  </si>
  <si>
    <t>3</t>
  </si>
  <si>
    <t>4</t>
  </si>
  <si>
    <t>5</t>
  </si>
  <si>
    <t>CONTRATAÇÃO DE EMPRESA PARA FORNECIMENTO DE MATERIAL, MÃO DE OBRA E EQUIPAMENTOS NECESSÁRIOS PARA A REFORMA E MANUTENÇÃO DA COBERTURA DO GINÁSIO DR. ESPORTIVO FLÁVIO DE MELLO NO MUNÍCIPIO DE JAHU/SP</t>
  </si>
  <si>
    <t xml:space="preserve"> JAHU, 28 DE SETEMBRO DE 2022. </t>
  </si>
  <si>
    <t>Retirada da cobertura existente;</t>
  </si>
  <si>
    <t>Substituição das telhas existentes por telhas onduladas;</t>
  </si>
  <si>
    <t>Reforço estrutural nas terças metálicas existentes com perfil L 1 ½”;</t>
  </si>
  <si>
    <t>Manutenção de calhas e condutores. Execução de rufos;</t>
  </si>
  <si>
    <t>Execução de claraboia conforme projeto original com fechamento em aletas de PVC ;</t>
  </si>
  <si>
    <t>Placa em lona com impressão digital ;</t>
  </si>
  <si>
    <t>Projeto executivo de estrutura;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</si>
</sst>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_(* #,##0.00_);_(* \(#,##0.00\);_(* \-??_);_(@_)"/>
    <numFmt numFmtId="166" formatCode="dd/mm/yy"/>
    <numFmt numFmtId="167" formatCode="[$R$-416]&quot; &quot;#,##0.00;&quot;-&quot;[$R$-416]&quot; &quot;#,##0.00"/>
    <numFmt numFmtId="168" formatCode="#,##0.00&quot; &quot;;&quot; (&quot;#,##0.00&quot;)&quot;;&quot; -&quot;#&quot; &quot;;@&quot; &quot;"/>
    <numFmt numFmtId="169" formatCode="#,##0.00&quot; &quot;;&quot;-&quot;#,##0.00&quot; &quot;;&quot; -&quot;#&quot; &quot;;@&quot; &quot;"/>
    <numFmt numFmtId="170" formatCode="[$-416]General"/>
    <numFmt numFmtId="171" formatCode="[$-416]#,##0.00"/>
    <numFmt numFmtId="172" formatCode="[$R$-416]&quot; &quot;#,##0.00;[Red]&quot;-&quot;[$R$-416]&quot; &quot;#,##0.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[$R$-416]\ #,##0.00"/>
    <numFmt numFmtId="178" formatCode="0.0%"/>
    <numFmt numFmtId="179" formatCode="&quot;R$&quot;\ #,##0.00"/>
  </numFmts>
  <fonts count="55">
    <font>
      <sz val="10"/>
      <name val="Arial"/>
      <family val="2"/>
    </font>
    <font>
      <sz val="10"/>
      <name val="Mangal1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Mangal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rgb="FF000000"/>
      <name val="Mangal"/>
      <family val="1"/>
    </font>
    <font>
      <sz val="11"/>
      <color rgb="FF00000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69" fontId="43" fillId="0" borderId="0">
      <alignment/>
      <protection/>
    </xf>
    <xf numFmtId="0" fontId="2" fillId="0" borderId="0">
      <alignment/>
      <protection/>
    </xf>
    <xf numFmtId="168" fontId="4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9" fontId="1" fillId="0" borderId="0" applyBorder="0" applyProtection="0">
      <alignment/>
    </xf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164" fontId="1" fillId="0" borderId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5" fontId="2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45" applyFont="1" applyAlignment="1">
      <alignment horizontal="center" vertical="center"/>
      <protection/>
    </xf>
    <xf numFmtId="0" fontId="3" fillId="0" borderId="0" xfId="45" applyFont="1" applyAlignment="1">
      <alignment horizontal="justify" vertical="center" wrapText="1"/>
      <protection/>
    </xf>
    <xf numFmtId="165" fontId="0" fillId="0" borderId="0" xfId="68" applyFont="1" applyFill="1" applyBorder="1" applyAlignment="1" applyProtection="1">
      <alignment horizontal="center" vertical="center"/>
      <protection/>
    </xf>
    <xf numFmtId="165" fontId="0" fillId="0" borderId="0" xfId="68" applyFont="1" applyFill="1" applyBorder="1" applyAlignment="1" applyProtection="1">
      <alignment horizontal="right" vertical="center"/>
      <protection/>
    </xf>
    <xf numFmtId="0" fontId="0" fillId="0" borderId="0" xfId="45" applyFont="1" applyAlignment="1">
      <alignment horizontal="justify" vertical="center"/>
      <protection/>
    </xf>
    <xf numFmtId="0" fontId="0" fillId="0" borderId="0" xfId="45" applyFont="1" applyAlignment="1">
      <alignment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6" fillId="0" borderId="0" xfId="45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justify" vertical="center"/>
      <protection/>
    </xf>
    <xf numFmtId="0" fontId="6" fillId="0" borderId="0" xfId="45" applyFont="1" applyBorder="1" applyAlignment="1">
      <alignment horizontal="right" vertical="center"/>
      <protection/>
    </xf>
    <xf numFmtId="0" fontId="7" fillId="0" borderId="0" xfId="45" applyFont="1" applyAlignment="1">
      <alignment vertical="center"/>
      <protection/>
    </xf>
    <xf numFmtId="0" fontId="3" fillId="0" borderId="0" xfId="45" applyFont="1" applyAlignment="1">
      <alignment horizontal="justify" vertical="center"/>
      <protection/>
    </xf>
    <xf numFmtId="0" fontId="3" fillId="0" borderId="0" xfId="45" applyFont="1" applyAlignment="1">
      <alignment vertical="center"/>
      <protection/>
    </xf>
    <xf numFmtId="165" fontId="8" fillId="0" borderId="0" xfId="68" applyFont="1" applyFill="1" applyBorder="1" applyAlignment="1" applyProtection="1">
      <alignment horizontal="center" vertical="center"/>
      <protection/>
    </xf>
    <xf numFmtId="10" fontId="3" fillId="0" borderId="0" xfId="45" applyNumberFormat="1" applyFont="1" applyAlignment="1">
      <alignment vertical="center"/>
      <protection/>
    </xf>
    <xf numFmtId="0" fontId="9" fillId="0" borderId="0" xfId="45" applyFont="1" applyAlignment="1">
      <alignment vertical="center"/>
      <protection/>
    </xf>
    <xf numFmtId="165" fontId="8" fillId="0" borderId="0" xfId="68" applyFont="1" applyFill="1" applyBorder="1" applyAlignment="1" applyProtection="1">
      <alignment horizontal="right" vertical="center"/>
      <protection/>
    </xf>
    <xf numFmtId="0" fontId="3" fillId="0" borderId="0" xfId="45" applyFont="1" applyFill="1" applyAlignment="1">
      <alignment horizontal="justify" vertical="center"/>
      <protection/>
    </xf>
    <xf numFmtId="0" fontId="3" fillId="0" borderId="0" xfId="45" applyFont="1" applyFill="1" applyAlignment="1">
      <alignment vertical="center"/>
      <protection/>
    </xf>
    <xf numFmtId="0" fontId="0" fillId="0" borderId="0" xfId="45" applyFont="1" applyFill="1" applyAlignment="1">
      <alignment vertical="center"/>
      <protection/>
    </xf>
    <xf numFmtId="0" fontId="8" fillId="0" borderId="0" xfId="45" applyFont="1" applyAlignment="1">
      <alignment horizontal="center" vertical="center"/>
      <protection/>
    </xf>
    <xf numFmtId="0" fontId="8" fillId="0" borderId="0" xfId="45" applyFont="1" applyAlignment="1">
      <alignment horizontal="justify" vertical="center" wrapText="1"/>
      <protection/>
    </xf>
    <xf numFmtId="0" fontId="3" fillId="0" borderId="0" xfId="45" applyFont="1" applyAlignment="1">
      <alignment horizontal="center" vertical="center"/>
      <protection/>
    </xf>
    <xf numFmtId="165" fontId="3" fillId="0" borderId="0" xfId="68" applyFont="1" applyFill="1" applyBorder="1" applyAlignment="1" applyProtection="1">
      <alignment horizontal="center" vertical="center"/>
      <protection/>
    </xf>
    <xf numFmtId="165" fontId="3" fillId="0" borderId="0" xfId="68" applyFont="1" applyFill="1" applyBorder="1" applyAlignment="1" applyProtection="1">
      <alignment horizontal="right" vertical="center"/>
      <protection/>
    </xf>
    <xf numFmtId="0" fontId="10" fillId="0" borderId="0" xfId="45" applyFont="1" applyAlignment="1">
      <alignment horizontal="center" vertical="center"/>
      <protection/>
    </xf>
    <xf numFmtId="0" fontId="11" fillId="0" borderId="0" xfId="45" applyFont="1" applyAlignment="1">
      <alignment vertical="center"/>
      <protection/>
    </xf>
    <xf numFmtId="0" fontId="11" fillId="0" borderId="0" xfId="45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3" fillId="0" borderId="0" xfId="45" applyFont="1" applyBorder="1" applyAlignment="1">
      <alignment horizontal="center" vertical="center"/>
      <protection/>
    </xf>
    <xf numFmtId="0" fontId="15" fillId="0" borderId="0" xfId="45" applyFont="1" applyAlignment="1">
      <alignment vertical="center"/>
      <protection/>
    </xf>
    <xf numFmtId="0" fontId="3" fillId="0" borderId="0" xfId="0" applyFont="1" applyAlignment="1">
      <alignment vertical="center"/>
    </xf>
    <xf numFmtId="0" fontId="15" fillId="0" borderId="0" xfId="45" applyFont="1" applyBorder="1" applyAlignment="1">
      <alignment vertical="center"/>
      <protection/>
    </xf>
    <xf numFmtId="0" fontId="15" fillId="0" borderId="0" xfId="45" applyFont="1" applyBorder="1" applyAlignment="1">
      <alignment horizontal="center" vertical="center"/>
      <protection/>
    </xf>
    <xf numFmtId="0" fontId="14" fillId="0" borderId="0" xfId="45" applyFont="1" applyAlignment="1">
      <alignment vertical="center"/>
      <protection/>
    </xf>
    <xf numFmtId="0" fontId="14" fillId="0" borderId="0" xfId="45" applyFont="1" applyFill="1" applyBorder="1" applyAlignment="1">
      <alignment horizontal="center" vertical="center"/>
      <protection/>
    </xf>
    <xf numFmtId="0" fontId="15" fillId="0" borderId="0" xfId="45" applyFont="1" applyFill="1" applyBorder="1" applyAlignment="1">
      <alignment vertical="center"/>
      <protection/>
    </xf>
    <xf numFmtId="0" fontId="15" fillId="0" borderId="0" xfId="45" applyFont="1" applyFill="1" applyBorder="1" applyAlignment="1">
      <alignment horizontal="center" vertical="center"/>
      <protection/>
    </xf>
    <xf numFmtId="0" fontId="15" fillId="0" borderId="0" xfId="45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14" fillId="0" borderId="0" xfId="45" applyFont="1" applyAlignment="1">
      <alignment horizontal="center" vertical="center"/>
      <protection/>
    </xf>
    <xf numFmtId="0" fontId="15" fillId="0" borderId="0" xfId="45" applyFont="1" applyAlignment="1">
      <alignment horizontal="center" vertical="center"/>
      <protection/>
    </xf>
    <xf numFmtId="0" fontId="3" fillId="0" borderId="0" xfId="45" applyFont="1" applyBorder="1" applyAlignment="1">
      <alignment horizontal="justify" vertical="center" wrapText="1"/>
      <protection/>
    </xf>
    <xf numFmtId="165" fontId="3" fillId="0" borderId="0" xfId="68" applyFont="1" applyFill="1" applyBorder="1" applyAlignment="1" applyProtection="1">
      <alignment horizontal="center" vertical="center"/>
      <protection/>
    </xf>
    <xf numFmtId="0" fontId="9" fillId="0" borderId="0" xfId="45" applyFont="1" applyBorder="1" applyAlignment="1">
      <alignment horizontal="center" vertical="center"/>
      <protection/>
    </xf>
    <xf numFmtId="0" fontId="9" fillId="0" borderId="0" xfId="45" applyFont="1" applyFill="1" applyBorder="1" applyAlignment="1">
      <alignment horizontal="center" vertical="center"/>
      <protection/>
    </xf>
    <xf numFmtId="165" fontId="3" fillId="0" borderId="0" xfId="68" applyFont="1" applyFill="1" applyBorder="1" applyAlignment="1" applyProtection="1">
      <alignment horizontal="right"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justify" vertical="center" wrapText="1"/>
      <protection/>
    </xf>
    <xf numFmtId="0" fontId="3" fillId="0" borderId="0" xfId="45" applyFont="1" applyAlignment="1">
      <alignment horizontal="center" vertical="center"/>
      <protection/>
    </xf>
    <xf numFmtId="0" fontId="3" fillId="0" borderId="0" xfId="45" applyFont="1" applyAlignment="1">
      <alignment horizontal="justify" vertical="center" wrapText="1"/>
      <protection/>
    </xf>
    <xf numFmtId="43" fontId="15" fillId="0" borderId="0" xfId="45" applyNumberFormat="1" applyFont="1" applyFill="1" applyAlignment="1">
      <alignment vertical="center"/>
      <protection/>
    </xf>
    <xf numFmtId="43" fontId="15" fillId="0" borderId="0" xfId="45" applyNumberFormat="1" applyFont="1" applyAlignment="1">
      <alignment vertical="center"/>
      <protection/>
    </xf>
    <xf numFmtId="0" fontId="3" fillId="0" borderId="10" xfId="45" applyFont="1" applyBorder="1" applyAlignment="1">
      <alignment horizontal="center" vertical="center"/>
      <protection/>
    </xf>
    <xf numFmtId="165" fontId="3" fillId="0" borderId="10" xfId="68" applyFont="1" applyFill="1" applyBorder="1" applyAlignment="1" applyProtection="1">
      <alignment horizontal="center" vertical="center"/>
      <protection/>
    </xf>
    <xf numFmtId="165" fontId="3" fillId="0" borderId="10" xfId="68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45" applyFont="1" applyBorder="1" applyAlignment="1">
      <alignment horizontal="center" vertical="center" wrapText="1"/>
      <protection/>
    </xf>
    <xf numFmtId="165" fontId="9" fillId="0" borderId="10" xfId="68" applyFont="1" applyFill="1" applyBorder="1" applyAlignment="1" applyProtection="1">
      <alignment horizontal="center" vertical="center" wrapText="1"/>
      <protection/>
    </xf>
    <xf numFmtId="0" fontId="9" fillId="0" borderId="10" xfId="45" applyFont="1" applyBorder="1" applyAlignment="1">
      <alignment horizontal="center" vertical="center"/>
      <protection/>
    </xf>
    <xf numFmtId="10" fontId="9" fillId="0" borderId="10" xfId="68" applyNumberFormat="1" applyFont="1" applyFill="1" applyBorder="1" applyAlignment="1" applyProtection="1">
      <alignment horizontal="center" vertical="center"/>
      <protection/>
    </xf>
    <xf numFmtId="49" fontId="9" fillId="0" borderId="10" xfId="68" applyNumberFormat="1" applyFont="1" applyFill="1" applyBorder="1" applyAlignment="1" applyProtection="1">
      <alignment horizontal="center" vertical="center"/>
      <protection/>
    </xf>
    <xf numFmtId="0" fontId="9" fillId="33" borderId="10" xfId="45" applyFont="1" applyFill="1" applyBorder="1" applyAlignment="1">
      <alignment horizontal="center" vertical="center"/>
      <protection/>
    </xf>
    <xf numFmtId="0" fontId="9" fillId="33" borderId="10" xfId="45" applyFont="1" applyFill="1" applyBorder="1" applyAlignment="1">
      <alignment horizontal="justify" vertical="center" wrapText="1"/>
      <protection/>
    </xf>
    <xf numFmtId="165" fontId="9" fillId="33" borderId="10" xfId="68" applyFont="1" applyFill="1" applyBorder="1" applyAlignment="1" applyProtection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justify" vertical="center" wrapText="1"/>
      <protection/>
    </xf>
    <xf numFmtId="165" fontId="9" fillId="33" borderId="10" xfId="68" applyFont="1" applyFill="1" applyBorder="1" applyAlignment="1" applyProtection="1">
      <alignment horizontal="center" vertical="center"/>
      <protection/>
    </xf>
    <xf numFmtId="165" fontId="9" fillId="33" borderId="10" xfId="68" applyFont="1" applyFill="1" applyBorder="1" applyAlignment="1" applyProtection="1">
      <alignment horizontal="right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justify" vertical="center"/>
    </xf>
    <xf numFmtId="165" fontId="9" fillId="33" borderId="11" xfId="68" applyFont="1" applyFill="1" applyBorder="1" applyAlignment="1" applyProtection="1">
      <alignment horizontal="right" vertical="center"/>
      <protection/>
    </xf>
    <xf numFmtId="0" fontId="9" fillId="33" borderId="12" xfId="45" applyFont="1" applyFill="1" applyBorder="1" applyAlignment="1">
      <alignment horizontal="center" vertical="center"/>
      <protection/>
    </xf>
    <xf numFmtId="0" fontId="9" fillId="33" borderId="13" xfId="45" applyFont="1" applyFill="1" applyBorder="1" applyAlignment="1">
      <alignment horizontal="center" vertical="center"/>
      <protection/>
    </xf>
    <xf numFmtId="0" fontId="9" fillId="33" borderId="13" xfId="45" applyFont="1" applyFill="1" applyBorder="1" applyAlignment="1">
      <alignment horizontal="right" vertical="center" wrapText="1"/>
      <protection/>
    </xf>
    <xf numFmtId="165" fontId="9" fillId="33" borderId="13" xfId="68" applyFont="1" applyFill="1" applyBorder="1" applyAlignment="1" applyProtection="1">
      <alignment horizontal="center" vertical="center"/>
      <protection/>
    </xf>
    <xf numFmtId="0" fontId="3" fillId="0" borderId="14" xfId="45" applyFont="1" applyBorder="1" applyAlignment="1">
      <alignment horizontal="justify" vertical="center" wrapText="1"/>
      <protection/>
    </xf>
    <xf numFmtId="0" fontId="3" fillId="0" borderId="15" xfId="45" applyFont="1" applyBorder="1" applyAlignment="1">
      <alignment horizontal="justify" vertical="center" wrapText="1"/>
      <protection/>
    </xf>
    <xf numFmtId="0" fontId="3" fillId="0" borderId="16" xfId="45" applyFont="1" applyBorder="1" applyAlignment="1">
      <alignment horizontal="justify" vertical="center" wrapText="1"/>
      <protection/>
    </xf>
    <xf numFmtId="0" fontId="3" fillId="0" borderId="14" xfId="45" applyFont="1" applyFill="1" applyBorder="1" applyAlignment="1">
      <alignment horizontal="center" vertical="center"/>
      <protection/>
    </xf>
    <xf numFmtId="0" fontId="14" fillId="33" borderId="10" xfId="45" applyFont="1" applyFill="1" applyBorder="1" applyAlignment="1">
      <alignment horizontal="center" vertical="center"/>
      <protection/>
    </xf>
    <xf numFmtId="0" fontId="15" fillId="0" borderId="10" xfId="45" applyFont="1" applyBorder="1" applyAlignment="1">
      <alignment horizontal="center" vertical="center"/>
      <protection/>
    </xf>
    <xf numFmtId="0" fontId="14" fillId="0" borderId="10" xfId="45" applyFont="1" applyBorder="1" applyAlignment="1">
      <alignment horizontal="right" vertical="center"/>
      <protection/>
    </xf>
    <xf numFmtId="165" fontId="14" fillId="33" borderId="10" xfId="68" applyFont="1" applyFill="1" applyBorder="1" applyAlignment="1" applyProtection="1">
      <alignment horizontal="center" vertical="center"/>
      <protection/>
    </xf>
    <xf numFmtId="165" fontId="15" fillId="0" borderId="10" xfId="45" applyNumberFormat="1" applyFont="1" applyBorder="1" applyAlignment="1">
      <alignment vertical="center" wrapText="1"/>
      <protection/>
    </xf>
    <xf numFmtId="165" fontId="15" fillId="0" borderId="10" xfId="45" applyNumberFormat="1" applyFont="1" applyBorder="1" applyAlignment="1">
      <alignment horizontal="center" vertical="center" wrapText="1"/>
      <protection/>
    </xf>
    <xf numFmtId="10" fontId="16" fillId="34" borderId="10" xfId="45" applyNumberFormat="1" applyFont="1" applyFill="1" applyBorder="1" applyAlignment="1">
      <alignment horizontal="center" vertical="center"/>
      <protection/>
    </xf>
    <xf numFmtId="0" fontId="17" fillId="34" borderId="10" xfId="45" applyFont="1" applyFill="1" applyBorder="1" applyAlignment="1">
      <alignment horizontal="center" vertical="center"/>
      <protection/>
    </xf>
    <xf numFmtId="165" fontId="15" fillId="0" borderId="10" xfId="45" applyNumberFormat="1" applyFont="1" applyFill="1" applyBorder="1" applyAlignment="1">
      <alignment horizontal="center" vertical="center"/>
      <protection/>
    </xf>
    <xf numFmtId="0" fontId="15" fillId="0" borderId="13" xfId="45" applyFont="1" applyBorder="1" applyAlignment="1">
      <alignment horizontal="center" vertical="center"/>
      <protection/>
    </xf>
    <xf numFmtId="0" fontId="15" fillId="0" borderId="13" xfId="45" applyFont="1" applyBorder="1" applyAlignment="1">
      <alignment vertical="center"/>
      <protection/>
    </xf>
    <xf numFmtId="0" fontId="15" fillId="0" borderId="11" xfId="45" applyFont="1" applyBorder="1" applyAlignment="1">
      <alignment vertical="center"/>
      <protection/>
    </xf>
    <xf numFmtId="10" fontId="16" fillId="34" borderId="14" xfId="45" applyNumberFormat="1" applyFont="1" applyFill="1" applyBorder="1" applyAlignment="1">
      <alignment horizontal="center" vertical="center"/>
      <protection/>
    </xf>
    <xf numFmtId="165" fontId="14" fillId="33" borderId="16" xfId="45" applyNumberFormat="1" applyFont="1" applyFill="1" applyBorder="1" applyAlignment="1">
      <alignment horizontal="center" vertical="center"/>
      <protection/>
    </xf>
    <xf numFmtId="10" fontId="16" fillId="0" borderId="13" xfId="45" applyNumberFormat="1" applyFont="1" applyFill="1" applyBorder="1" applyAlignment="1">
      <alignment horizontal="center" vertical="center"/>
      <protection/>
    </xf>
    <xf numFmtId="10" fontId="16" fillId="0" borderId="11" xfId="45" applyNumberFormat="1" applyFont="1" applyFill="1" applyBorder="1" applyAlignment="1">
      <alignment horizontal="center" vertical="center"/>
      <protection/>
    </xf>
    <xf numFmtId="165" fontId="14" fillId="33" borderId="17" xfId="45" applyNumberFormat="1" applyFont="1" applyFill="1" applyBorder="1" applyAlignment="1">
      <alignment horizontal="center" vertical="center"/>
      <protection/>
    </xf>
    <xf numFmtId="0" fontId="14" fillId="0" borderId="18" xfId="45" applyFont="1" applyFill="1" applyBorder="1" applyAlignment="1">
      <alignment horizontal="center" vertical="center"/>
      <protection/>
    </xf>
    <xf numFmtId="0" fontId="14" fillId="0" borderId="19" xfId="45" applyFont="1" applyFill="1" applyBorder="1" applyAlignment="1">
      <alignment horizontal="left" vertical="center" wrapText="1"/>
      <protection/>
    </xf>
    <xf numFmtId="0" fontId="14" fillId="33" borderId="12" xfId="45" applyFont="1" applyFill="1" applyBorder="1" applyAlignment="1">
      <alignment horizontal="center" vertical="center"/>
      <protection/>
    </xf>
    <xf numFmtId="0" fontId="14" fillId="33" borderId="11" xfId="45" applyFont="1" applyFill="1" applyBorder="1" applyAlignment="1">
      <alignment horizontal="right" vertical="center"/>
      <protection/>
    </xf>
    <xf numFmtId="0" fontId="14" fillId="0" borderId="12" xfId="45" applyFont="1" applyBorder="1" applyAlignment="1">
      <alignment horizontal="right" vertical="center"/>
      <protection/>
    </xf>
    <xf numFmtId="0" fontId="14" fillId="0" borderId="20" xfId="45" applyFont="1" applyBorder="1" applyAlignment="1">
      <alignment horizontal="center" vertical="center"/>
      <protection/>
    </xf>
    <xf numFmtId="0" fontId="15" fillId="0" borderId="21" xfId="45" applyFont="1" applyBorder="1" applyAlignment="1">
      <alignment vertical="center"/>
      <protection/>
    </xf>
    <xf numFmtId="0" fontId="3" fillId="0" borderId="15" xfId="45" applyFont="1" applyBorder="1" applyAlignment="1">
      <alignment vertical="center" wrapText="1"/>
      <protection/>
    </xf>
    <xf numFmtId="0" fontId="3" fillId="0" borderId="18" xfId="45" applyFont="1" applyFill="1" applyBorder="1" applyAlignment="1">
      <alignment horizontal="center" vertical="center"/>
      <protection/>
    </xf>
    <xf numFmtId="0" fontId="3" fillId="0" borderId="20" xfId="45" applyFont="1" applyFill="1" applyBorder="1" applyAlignment="1">
      <alignment horizontal="center" vertical="center"/>
      <protection/>
    </xf>
    <xf numFmtId="0" fontId="3" fillId="0" borderId="22" xfId="45" applyFont="1" applyFill="1" applyBorder="1" applyAlignment="1">
      <alignment horizontal="center" vertical="center"/>
      <protection/>
    </xf>
    <xf numFmtId="0" fontId="3" fillId="0" borderId="18" xfId="45" applyFont="1" applyBorder="1" applyAlignment="1">
      <alignment horizontal="center" vertical="center"/>
      <protection/>
    </xf>
    <xf numFmtId="0" fontId="3" fillId="0" borderId="19" xfId="45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 vertical="center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/>
      <protection/>
    </xf>
    <xf numFmtId="165" fontId="3" fillId="0" borderId="11" xfId="68" applyFont="1" applyFill="1" applyBorder="1" applyAlignment="1" applyProtection="1">
      <alignment horizontal="center" vertical="center"/>
      <protection/>
    </xf>
    <xf numFmtId="165" fontId="3" fillId="0" borderId="10" xfId="68" applyFont="1" applyFill="1" applyBorder="1" applyAlignment="1" applyProtection="1">
      <alignment horizontal="center" vertical="center"/>
      <protection/>
    </xf>
    <xf numFmtId="165" fontId="9" fillId="33" borderId="13" xfId="68" applyFont="1" applyFill="1" applyBorder="1" applyAlignment="1" applyProtection="1">
      <alignment horizontal="right" vertical="center"/>
      <protection/>
    </xf>
    <xf numFmtId="165" fontId="9" fillId="33" borderId="11" xfId="68" applyFont="1" applyFill="1" applyBorder="1" applyAlignment="1" applyProtection="1">
      <alignment horizontal="right" vertical="center"/>
      <protection/>
    </xf>
    <xf numFmtId="165" fontId="3" fillId="0" borderId="0" xfId="68" applyFont="1" applyFill="1" applyBorder="1" applyAlignment="1" applyProtection="1">
      <alignment horizontal="right" vertical="center"/>
      <protection/>
    </xf>
    <xf numFmtId="0" fontId="4" fillId="0" borderId="0" xfId="45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9" fillId="33" borderId="10" xfId="4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justify" vertical="center" wrapText="1"/>
    </xf>
    <xf numFmtId="0" fontId="3" fillId="0" borderId="12" xfId="45" applyFont="1" applyBorder="1" applyAlignment="1">
      <alignment horizontal="center" vertical="center"/>
      <protection/>
    </xf>
    <xf numFmtId="0" fontId="3" fillId="0" borderId="13" xfId="45" applyFont="1" applyBorder="1" applyAlignment="1">
      <alignment horizontal="center" vertical="center"/>
      <protection/>
    </xf>
    <xf numFmtId="0" fontId="14" fillId="0" borderId="10" xfId="45" applyFont="1" applyBorder="1" applyAlignment="1" quotePrefix="1">
      <alignment horizontal="center" vertical="center"/>
      <protection/>
    </xf>
    <xf numFmtId="0" fontId="14" fillId="0" borderId="10" xfId="45" applyFont="1" applyBorder="1" applyAlignment="1">
      <alignment horizontal="center" vertical="center"/>
      <protection/>
    </xf>
    <xf numFmtId="0" fontId="14" fillId="0" borderId="14" xfId="45" applyFont="1" applyBorder="1" applyAlignment="1">
      <alignment horizontal="center" vertical="center"/>
      <protection/>
    </xf>
    <xf numFmtId="0" fontId="14" fillId="0" borderId="10" xfId="45" applyFont="1" applyBorder="1" applyAlignment="1">
      <alignment horizontal="justify" vertical="center" wrapText="1"/>
      <protection/>
    </xf>
    <xf numFmtId="0" fontId="14" fillId="0" borderId="14" xfId="45" applyFont="1" applyBorder="1" applyAlignment="1">
      <alignment horizontal="justify" vertical="center" wrapText="1"/>
      <protection/>
    </xf>
    <xf numFmtId="0" fontId="14" fillId="0" borderId="10" xfId="45" applyFont="1" applyBorder="1" applyAlignment="1">
      <alignment horizontal="justify" vertical="center"/>
      <protection/>
    </xf>
    <xf numFmtId="0" fontId="15" fillId="0" borderId="0" xfId="45" applyFont="1" applyBorder="1" applyAlignment="1">
      <alignment horizontal="right" vertical="center"/>
      <protection/>
    </xf>
    <xf numFmtId="10" fontId="0" fillId="0" borderId="0" xfId="54" applyNumberFormat="1" applyBorder="1" applyAlignment="1">
      <alignment horizontal="center" vertical="center"/>
    </xf>
    <xf numFmtId="0" fontId="12" fillId="0" borderId="0" xfId="45" applyFont="1" applyBorder="1" applyAlignment="1">
      <alignment horizontal="center" vertical="center"/>
      <protection/>
    </xf>
    <xf numFmtId="0" fontId="13" fillId="0" borderId="0" xfId="45" applyFont="1" applyBorder="1" applyAlignment="1">
      <alignment horizontal="center" vertical="center"/>
      <protection/>
    </xf>
    <xf numFmtId="0" fontId="14" fillId="33" borderId="10" xfId="45" applyFont="1" applyFill="1" applyBorder="1" applyAlignment="1">
      <alignment horizontal="center" vertical="center"/>
      <protection/>
    </xf>
    <xf numFmtId="0" fontId="14" fillId="0" borderId="12" xfId="45" applyFont="1" applyBorder="1" applyAlignment="1">
      <alignment vertical="center"/>
      <protection/>
    </xf>
    <xf numFmtId="0" fontId="14" fillId="0" borderId="13" xfId="45" applyFont="1" applyBorder="1" applyAlignment="1">
      <alignment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_BuiltIn_Comma" xfId="46"/>
    <cellStyle name="Currency" xfId="47"/>
    <cellStyle name="Currency [0]" xfId="48"/>
    <cellStyle name="Neutro" xfId="49"/>
    <cellStyle name="Normal 10" xfId="50"/>
    <cellStyle name="Normal 10 2" xfId="51"/>
    <cellStyle name="Normal 2" xfId="52"/>
    <cellStyle name="Nota" xfId="53"/>
    <cellStyle name="Percent" xfId="54"/>
    <cellStyle name="Porcentagem 8" xfId="55"/>
    <cellStyle name="Ruim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view="pageBreakPreview" zoomScaleSheetLayoutView="100" zoomScalePageLayoutView="0" workbookViewId="0" topLeftCell="A4">
      <selection activeCell="J24" sqref="J24"/>
    </sheetView>
  </sheetViews>
  <sheetFormatPr defaultColWidth="9.140625" defaultRowHeight="12.75"/>
  <cols>
    <col min="1" max="1" width="9.28125" style="1" customWidth="1"/>
    <col min="2" max="2" width="12.28125" style="1" customWidth="1"/>
    <col min="3" max="3" width="12.00390625" style="1" customWidth="1"/>
    <col min="4" max="4" width="59.140625" style="2" bestFit="1" customWidth="1"/>
    <col min="5" max="5" width="10.28125" style="3" customWidth="1"/>
    <col min="6" max="6" width="9.421875" style="3" customWidth="1"/>
    <col min="7" max="7" width="13.57421875" style="4" customWidth="1"/>
    <col min="8" max="8" width="12.57421875" style="4" customWidth="1"/>
    <col min="9" max="9" width="14.421875" style="4" customWidth="1"/>
    <col min="10" max="10" width="69.57421875" style="5" customWidth="1"/>
    <col min="11" max="11" width="12.7109375" style="6" customWidth="1"/>
    <col min="12" max="16384" width="9.140625" style="6" customWidth="1"/>
  </cols>
  <sheetData>
    <row r="1" spans="1:9" ht="27.75">
      <c r="A1" s="119"/>
      <c r="B1" s="119"/>
      <c r="C1" s="119"/>
      <c r="D1" s="119"/>
      <c r="E1" s="119"/>
      <c r="F1" s="119"/>
      <c r="G1" s="119"/>
      <c r="H1" s="119"/>
      <c r="I1" s="119"/>
    </row>
    <row r="2" spans="1:9" ht="15.7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5.75">
      <c r="A3" s="7"/>
      <c r="B3" s="7"/>
      <c r="C3" s="7"/>
      <c r="D3" s="7"/>
      <c r="E3" s="7"/>
      <c r="F3" s="7"/>
      <c r="G3" s="7"/>
      <c r="H3" s="7"/>
      <c r="I3" s="7"/>
    </row>
    <row r="4" spans="1:9" ht="16.5">
      <c r="A4" s="8"/>
      <c r="B4" s="8"/>
      <c r="C4" s="8"/>
      <c r="D4" s="9"/>
      <c r="E4" s="8"/>
      <c r="F4" s="8"/>
      <c r="G4" s="10"/>
      <c r="H4" s="10"/>
      <c r="I4" s="10"/>
    </row>
    <row r="5" spans="1:10" s="11" customFormat="1" ht="15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5"/>
    </row>
    <row r="6" spans="1:9" ht="14.25">
      <c r="A6" s="123"/>
      <c r="B6" s="124"/>
      <c r="C6" s="124"/>
      <c r="D6" s="124"/>
      <c r="E6" s="124"/>
      <c r="F6" s="124"/>
      <c r="G6" s="124"/>
      <c r="H6" s="124"/>
      <c r="I6" s="112"/>
    </row>
    <row r="7" spans="1:11" ht="48.75" customHeight="1">
      <c r="A7" s="57" t="s">
        <v>1</v>
      </c>
      <c r="B7" s="122" t="s">
        <v>42</v>
      </c>
      <c r="C7" s="122"/>
      <c r="D7" s="122"/>
      <c r="E7" s="122"/>
      <c r="F7" s="122"/>
      <c r="G7" s="122"/>
      <c r="H7" s="58" t="s">
        <v>2</v>
      </c>
      <c r="I7" s="59" t="s">
        <v>30</v>
      </c>
      <c r="J7" s="12"/>
      <c r="K7" s="13"/>
    </row>
    <row r="8" spans="1:11" ht="15" customHeight="1">
      <c r="A8" s="60" t="s">
        <v>3</v>
      </c>
      <c r="B8" s="122" t="str">
        <f>UPPER("Av. Dr. Quinzinho, Jardim das Paineiras, Jahu/SP")</f>
        <v>AV. DR. QUINZINHO, JARDIM DAS PAINEIRAS, JAHU/SP</v>
      </c>
      <c r="C8" s="122"/>
      <c r="D8" s="122"/>
      <c r="E8" s="122"/>
      <c r="F8" s="122"/>
      <c r="G8" s="122"/>
      <c r="H8" s="61">
        <v>0.23</v>
      </c>
      <c r="I8" s="62" t="s">
        <v>31</v>
      </c>
      <c r="J8" s="12"/>
      <c r="K8" s="13"/>
    </row>
    <row r="9" spans="1:11" ht="14.25">
      <c r="A9" s="123"/>
      <c r="B9" s="124"/>
      <c r="C9" s="124"/>
      <c r="D9" s="124"/>
      <c r="E9" s="124"/>
      <c r="F9" s="124"/>
      <c r="G9" s="124"/>
      <c r="H9" s="124"/>
      <c r="I9" s="112"/>
      <c r="J9" s="12"/>
      <c r="K9" s="15"/>
    </row>
    <row r="10" spans="1:11" s="11" customFormat="1" ht="30">
      <c r="A10" s="63" t="s">
        <v>4</v>
      </c>
      <c r="B10" s="63" t="s">
        <v>5</v>
      </c>
      <c r="C10" s="63" t="s">
        <v>6</v>
      </c>
      <c r="D10" s="64" t="s">
        <v>7</v>
      </c>
      <c r="E10" s="65" t="s">
        <v>8</v>
      </c>
      <c r="F10" s="65" t="s">
        <v>9</v>
      </c>
      <c r="G10" s="65" t="s">
        <v>10</v>
      </c>
      <c r="H10" s="65" t="s">
        <v>11</v>
      </c>
      <c r="I10" s="65" t="s">
        <v>12</v>
      </c>
      <c r="J10" s="12"/>
      <c r="K10" s="16"/>
    </row>
    <row r="11" spans="1:11" s="11" customFormat="1" ht="15">
      <c r="A11" s="66"/>
      <c r="B11" s="66"/>
      <c r="C11" s="66"/>
      <c r="D11" s="67"/>
      <c r="E11" s="59"/>
      <c r="F11" s="59"/>
      <c r="G11" s="59"/>
      <c r="H11" s="59"/>
      <c r="I11" s="59"/>
      <c r="J11" s="12"/>
      <c r="K11" s="16"/>
    </row>
    <row r="12" spans="1:11" s="11" customFormat="1" ht="15">
      <c r="A12" s="63" t="s">
        <v>13</v>
      </c>
      <c r="B12" s="63"/>
      <c r="C12" s="63"/>
      <c r="D12" s="64" t="s">
        <v>14</v>
      </c>
      <c r="E12" s="68"/>
      <c r="F12" s="68"/>
      <c r="G12" s="69"/>
      <c r="H12" s="69"/>
      <c r="I12" s="69"/>
      <c r="J12" s="12"/>
      <c r="K12" s="16"/>
    </row>
    <row r="13" spans="1:11" ht="14.25">
      <c r="A13" s="54" t="s">
        <v>15</v>
      </c>
      <c r="B13" s="54" t="s">
        <v>16</v>
      </c>
      <c r="C13" s="70" t="s">
        <v>17</v>
      </c>
      <c r="D13" s="71" t="s">
        <v>35</v>
      </c>
      <c r="E13" s="55" t="s">
        <v>18</v>
      </c>
      <c r="F13" s="55">
        <v>4.5</v>
      </c>
      <c r="G13" s="56">
        <v>435.76</v>
      </c>
      <c r="H13" s="56">
        <f>ROUND(G13*1.23,2)</f>
        <v>535.98</v>
      </c>
      <c r="I13" s="56">
        <f>ROUND(F13*H13,2)</f>
        <v>2411.91</v>
      </c>
      <c r="J13" s="12"/>
      <c r="K13" s="13"/>
    </row>
    <row r="14" spans="1:11" ht="14.25">
      <c r="A14" s="54" t="s">
        <v>19</v>
      </c>
      <c r="B14" s="54" t="s">
        <v>16</v>
      </c>
      <c r="C14" s="80" t="s">
        <v>33</v>
      </c>
      <c r="D14" s="77" t="s">
        <v>34</v>
      </c>
      <c r="E14" s="55" t="s">
        <v>21</v>
      </c>
      <c r="F14" s="55">
        <v>2</v>
      </c>
      <c r="G14" s="56">
        <v>3139.53</v>
      </c>
      <c r="H14" s="56">
        <f>ROUND(G14*1.23,2)</f>
        <v>3861.62</v>
      </c>
      <c r="I14" s="56">
        <f>ROUND(F14*H14,2)</f>
        <v>7723.24</v>
      </c>
      <c r="J14" s="12"/>
      <c r="K14" s="13"/>
    </row>
    <row r="15" spans="1:11" ht="14.25">
      <c r="A15" s="113" t="s">
        <v>20</v>
      </c>
      <c r="B15" s="113" t="s">
        <v>32</v>
      </c>
      <c r="C15" s="106"/>
      <c r="D15" s="77" t="s">
        <v>44</v>
      </c>
      <c r="E15" s="114" t="s">
        <v>21</v>
      </c>
      <c r="F15" s="115">
        <v>1</v>
      </c>
      <c r="G15" s="115">
        <v>626570.17</v>
      </c>
      <c r="H15" s="115">
        <f>G15</f>
        <v>626570.17</v>
      </c>
      <c r="I15" s="115">
        <f>ROUND(F15*H15,2)</f>
        <v>626570.17</v>
      </c>
      <c r="J15" s="12"/>
      <c r="K15" s="13"/>
    </row>
    <row r="16" spans="1:11" ht="14.25" customHeight="1">
      <c r="A16" s="113"/>
      <c r="B16" s="113"/>
      <c r="C16" s="107"/>
      <c r="D16" s="78" t="s">
        <v>45</v>
      </c>
      <c r="E16" s="114"/>
      <c r="F16" s="115"/>
      <c r="G16" s="115"/>
      <c r="H16" s="115"/>
      <c r="I16" s="115"/>
      <c r="J16" s="12"/>
      <c r="K16" s="13"/>
    </row>
    <row r="17" spans="1:11" ht="29.25" customHeight="1">
      <c r="A17" s="113"/>
      <c r="B17" s="113"/>
      <c r="C17" s="107"/>
      <c r="D17" s="78" t="s">
        <v>36</v>
      </c>
      <c r="E17" s="114"/>
      <c r="F17" s="115"/>
      <c r="G17" s="115"/>
      <c r="H17" s="115"/>
      <c r="I17" s="115"/>
      <c r="J17" s="12"/>
      <c r="K17" s="13"/>
    </row>
    <row r="18" spans="1:11" ht="14.25">
      <c r="A18" s="113"/>
      <c r="B18" s="113"/>
      <c r="C18" s="107"/>
      <c r="D18" s="105" t="s">
        <v>47</v>
      </c>
      <c r="E18" s="114"/>
      <c r="F18" s="115"/>
      <c r="G18" s="115"/>
      <c r="H18" s="115"/>
      <c r="I18" s="115"/>
      <c r="J18" s="12"/>
      <c r="K18" s="13"/>
    </row>
    <row r="19" spans="1:11" ht="28.5">
      <c r="A19" s="113"/>
      <c r="B19" s="113"/>
      <c r="C19" s="108"/>
      <c r="D19" s="79" t="s">
        <v>46</v>
      </c>
      <c r="E19" s="114"/>
      <c r="F19" s="115"/>
      <c r="G19" s="115"/>
      <c r="H19" s="115"/>
      <c r="I19" s="115"/>
      <c r="J19" s="12"/>
      <c r="K19" s="13"/>
    </row>
    <row r="20" spans="1:11" ht="14.25">
      <c r="A20" s="109"/>
      <c r="B20" s="110"/>
      <c r="C20" s="111"/>
      <c r="D20" s="111"/>
      <c r="E20" s="110"/>
      <c r="F20" s="110"/>
      <c r="G20" s="110"/>
      <c r="H20" s="110"/>
      <c r="I20" s="112"/>
      <c r="J20" s="12"/>
      <c r="K20" s="13"/>
    </row>
    <row r="21" spans="1:11" ht="15">
      <c r="A21" s="73"/>
      <c r="B21" s="74"/>
      <c r="C21" s="74"/>
      <c r="D21" s="75"/>
      <c r="E21" s="76"/>
      <c r="F21" s="76"/>
      <c r="G21" s="116" t="s">
        <v>28</v>
      </c>
      <c r="H21" s="117" t="e">
        <f>ROUND(G21*1.22,2)</f>
        <v>#VALUE!</v>
      </c>
      <c r="I21" s="72">
        <f>SUM(I13:I15)</f>
        <v>636705.3200000001</v>
      </c>
      <c r="J21" s="12"/>
      <c r="K21" s="13"/>
    </row>
    <row r="22" spans="1:11" ht="15">
      <c r="A22" s="45"/>
      <c r="B22" s="45"/>
      <c r="C22" s="46"/>
      <c r="D22" s="43"/>
      <c r="E22" s="44"/>
      <c r="F22" s="44"/>
      <c r="G22" s="47"/>
      <c r="H22" s="47"/>
      <c r="I22" s="47"/>
      <c r="J22" s="12"/>
      <c r="K22" s="13"/>
    </row>
    <row r="23" spans="1:11" s="20" customFormat="1" ht="14.25">
      <c r="A23" s="48"/>
      <c r="B23" s="48"/>
      <c r="C23" s="48"/>
      <c r="D23" s="49"/>
      <c r="E23" s="44"/>
      <c r="F23" s="44"/>
      <c r="G23" s="47"/>
      <c r="H23" s="47"/>
      <c r="I23" s="47"/>
      <c r="J23" s="18"/>
      <c r="K23" s="19"/>
    </row>
    <row r="24" spans="1:11" s="20" customFormat="1" ht="14.25">
      <c r="A24" s="48"/>
      <c r="B24" s="48"/>
      <c r="C24" s="48"/>
      <c r="D24" s="49"/>
      <c r="E24" s="44"/>
      <c r="F24" s="44"/>
      <c r="G24" s="47"/>
      <c r="H24" s="47"/>
      <c r="I24" s="47"/>
      <c r="J24" s="18"/>
      <c r="K24" s="19"/>
    </row>
    <row r="25" spans="1:11" ht="14.25">
      <c r="A25" s="50"/>
      <c r="B25" s="50"/>
      <c r="C25" s="50"/>
      <c r="D25" s="51"/>
      <c r="E25" s="44"/>
      <c r="F25" s="44"/>
      <c r="G25" s="47"/>
      <c r="H25" s="47"/>
      <c r="I25" s="47"/>
      <c r="J25" s="12"/>
      <c r="K25" s="13"/>
    </row>
    <row r="26" spans="1:11" ht="14.25">
      <c r="A26" s="50"/>
      <c r="B26" s="50"/>
      <c r="C26" s="50"/>
      <c r="D26" s="51"/>
      <c r="E26" s="44"/>
      <c r="F26" s="44"/>
      <c r="G26" s="118" t="s">
        <v>43</v>
      </c>
      <c r="H26" s="118"/>
      <c r="I26" s="118"/>
      <c r="J26" s="12"/>
      <c r="K26" s="13"/>
    </row>
    <row r="27" spans="1:11" ht="14.25">
      <c r="A27" s="50"/>
      <c r="B27" s="50"/>
      <c r="C27" s="50"/>
      <c r="D27" s="51"/>
      <c r="E27" s="44"/>
      <c r="F27" s="44"/>
      <c r="G27" s="47"/>
      <c r="H27" s="47"/>
      <c r="I27" s="47"/>
      <c r="J27" s="12"/>
      <c r="K27" s="13"/>
    </row>
    <row r="28" spans="1:11" ht="14.25">
      <c r="A28" s="50"/>
      <c r="B28" s="50"/>
      <c r="C28" s="50"/>
      <c r="D28" s="51"/>
      <c r="E28" s="44"/>
      <c r="F28" s="44"/>
      <c r="G28" s="47"/>
      <c r="H28" s="47"/>
      <c r="I28" s="47"/>
      <c r="J28" s="12"/>
      <c r="K28" s="13"/>
    </row>
    <row r="29" spans="1:11" ht="14.25">
      <c r="A29" s="50"/>
      <c r="B29" s="50"/>
      <c r="C29" s="50"/>
      <c r="D29" s="51"/>
      <c r="E29" s="44"/>
      <c r="F29" s="44"/>
      <c r="G29" s="47"/>
      <c r="H29" s="47"/>
      <c r="I29" s="47"/>
      <c r="J29" s="12"/>
      <c r="K29" s="13"/>
    </row>
    <row r="30" spans="1:11" ht="14.25">
      <c r="A30" s="50"/>
      <c r="B30" s="50"/>
      <c r="C30" s="50"/>
      <c r="D30" s="51"/>
      <c r="E30" s="44"/>
      <c r="F30" s="44"/>
      <c r="G30" s="47"/>
      <c r="H30" s="47"/>
      <c r="I30" s="47"/>
      <c r="J30" s="12"/>
      <c r="K30" s="13"/>
    </row>
    <row r="31" spans="1:11" ht="14.25">
      <c r="A31" s="21"/>
      <c r="B31" s="21"/>
      <c r="C31" s="21"/>
      <c r="D31" s="22"/>
      <c r="E31" s="14"/>
      <c r="F31" s="14"/>
      <c r="G31" s="17"/>
      <c r="H31" s="17"/>
      <c r="I31" s="17"/>
      <c r="J31" s="12"/>
      <c r="K31" s="13"/>
    </row>
    <row r="32" spans="1:11" ht="14.25">
      <c r="A32" s="21"/>
      <c r="B32" s="21"/>
      <c r="C32" s="21"/>
      <c r="D32" s="22"/>
      <c r="E32" s="14"/>
      <c r="F32" s="14"/>
      <c r="G32" s="17"/>
      <c r="H32" s="17"/>
      <c r="I32" s="17"/>
      <c r="J32" s="12"/>
      <c r="K32" s="13"/>
    </row>
    <row r="33" spans="1:11" ht="14.25">
      <c r="A33" s="21"/>
      <c r="B33" s="21"/>
      <c r="C33" s="21"/>
      <c r="D33" s="22"/>
      <c r="E33" s="14"/>
      <c r="F33" s="14"/>
      <c r="G33" s="17"/>
      <c r="H33" s="17"/>
      <c r="I33" s="17"/>
      <c r="J33" s="12"/>
      <c r="K33" s="13"/>
    </row>
    <row r="34" spans="1:11" ht="14.25">
      <c r="A34" s="21"/>
      <c r="B34" s="21"/>
      <c r="C34" s="21"/>
      <c r="D34" s="22"/>
      <c r="E34" s="14"/>
      <c r="F34" s="14"/>
      <c r="G34" s="17"/>
      <c r="H34" s="17"/>
      <c r="I34" s="17"/>
      <c r="J34" s="12"/>
      <c r="K34" s="13"/>
    </row>
    <row r="35" spans="1:11" ht="14.25">
      <c r="A35" s="21"/>
      <c r="B35" s="21"/>
      <c r="C35" s="21"/>
      <c r="D35" s="22"/>
      <c r="E35" s="14"/>
      <c r="F35" s="14"/>
      <c r="G35" s="17"/>
      <c r="H35" s="17"/>
      <c r="I35" s="17"/>
      <c r="J35" s="12"/>
      <c r="K35" s="13"/>
    </row>
    <row r="36" spans="1:11" ht="14.25">
      <c r="A36" s="23"/>
      <c r="B36" s="23"/>
      <c r="C36" s="23"/>
      <c r="E36" s="24"/>
      <c r="F36" s="24"/>
      <c r="G36" s="25"/>
      <c r="H36" s="25"/>
      <c r="I36" s="25"/>
      <c r="J36" s="12"/>
      <c r="K36" s="13"/>
    </row>
  </sheetData>
  <sheetProtection selectLockedCells="1" selectUnlockedCells="1"/>
  <mergeCells count="18">
    <mergeCell ref="G21:H21"/>
    <mergeCell ref="G26:I26"/>
    <mergeCell ref="A1:I1"/>
    <mergeCell ref="A2:I2"/>
    <mergeCell ref="A5:I5"/>
    <mergeCell ref="B7:G7"/>
    <mergeCell ref="B8:G8"/>
    <mergeCell ref="A6:I6"/>
    <mergeCell ref="A9:I9"/>
    <mergeCell ref="C15:C19"/>
    <mergeCell ref="A20:I20"/>
    <mergeCell ref="B15:B19"/>
    <mergeCell ref="A15:A19"/>
    <mergeCell ref="E15:E19"/>
    <mergeCell ref="G15:G19"/>
    <mergeCell ref="F15:F19"/>
    <mergeCell ref="H15:H19"/>
    <mergeCell ref="I15:I19"/>
  </mergeCells>
  <printOptions horizontalCentered="1"/>
  <pageMargins left="0.6201388888888889" right="0.29305555555555557" top="0.7875" bottom="0.7875" header="0.5118055555555555" footer="0.5118055555555555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showGridLines="0" view="pageBreakPreview" zoomScaleSheetLayoutView="100" zoomScalePageLayoutView="0" workbookViewId="0" topLeftCell="A1">
      <selection activeCell="J23" sqref="J23"/>
    </sheetView>
  </sheetViews>
  <sheetFormatPr defaultColWidth="11.57421875" defaultRowHeight="12.75"/>
  <cols>
    <col min="1" max="1" width="9.57421875" style="26" customWidth="1"/>
    <col min="2" max="2" width="45.00390625" style="27" customWidth="1"/>
    <col min="3" max="6" width="14.7109375" style="28" customWidth="1"/>
    <col min="7" max="8" width="14.7109375" style="27" customWidth="1"/>
    <col min="9" max="9" width="9.140625" style="27" customWidth="1"/>
    <col min="10" max="10" width="20.8515625" style="27" customWidth="1"/>
    <col min="11" max="252" width="9.140625" style="27" customWidth="1"/>
    <col min="253" max="16384" width="11.57421875" style="29" customWidth="1"/>
  </cols>
  <sheetData>
    <row r="1" spans="1:8" s="27" customFormat="1" ht="27.75">
      <c r="A1" s="133"/>
      <c r="B1" s="133"/>
      <c r="C1" s="133"/>
      <c r="D1" s="133"/>
      <c r="E1" s="133"/>
      <c r="F1" s="133"/>
      <c r="G1" s="133"/>
      <c r="H1" s="133"/>
    </row>
    <row r="2" spans="1:8" s="27" customFormat="1" ht="15.75">
      <c r="A2" s="134"/>
      <c r="B2" s="134"/>
      <c r="C2" s="134"/>
      <c r="D2" s="134"/>
      <c r="E2" s="134"/>
      <c r="F2" s="134"/>
      <c r="G2" s="134"/>
      <c r="H2" s="134"/>
    </row>
    <row r="3" spans="1:7" s="27" customFormat="1" ht="15.75">
      <c r="A3" s="30"/>
      <c r="B3" s="30"/>
      <c r="C3" s="30"/>
      <c r="D3" s="30"/>
      <c r="E3" s="30"/>
      <c r="F3" s="30"/>
      <c r="G3" s="30"/>
    </row>
    <row r="4" spans="1:7" s="27" customFormat="1" ht="15.75">
      <c r="A4" s="30"/>
      <c r="B4" s="30"/>
      <c r="C4" s="30"/>
      <c r="D4" s="30"/>
      <c r="E4" s="30"/>
      <c r="F4" s="30"/>
      <c r="G4" s="30"/>
    </row>
    <row r="5" spans="1:253" s="31" customFormat="1" ht="12.75" customHeight="1">
      <c r="A5" s="135" t="s">
        <v>22</v>
      </c>
      <c r="B5" s="135"/>
      <c r="C5" s="135"/>
      <c r="D5" s="135"/>
      <c r="E5" s="135"/>
      <c r="F5" s="135"/>
      <c r="G5" s="135"/>
      <c r="H5" s="135"/>
      <c r="IS5" s="32"/>
    </row>
    <row r="6" spans="1:253" s="31" customFormat="1" ht="15">
      <c r="A6" s="103"/>
      <c r="B6" s="33"/>
      <c r="C6" s="34"/>
      <c r="D6" s="34"/>
      <c r="E6" s="34"/>
      <c r="F6" s="34"/>
      <c r="G6" s="33"/>
      <c r="H6" s="104"/>
      <c r="IS6" s="32"/>
    </row>
    <row r="7" spans="1:253" s="31" customFormat="1" ht="41.25" customHeight="1">
      <c r="A7" s="83" t="str">
        <f>Planilha!A7</f>
        <v>OBRA:</v>
      </c>
      <c r="B7" s="129" t="str">
        <f>Planilha!B7</f>
        <v>CONTRATAÇÃO DE EMPRESA PARA FORNECIMENTO DE MATERIAL, MÃO DE OBRA E EQUIPAMENTOS NECESSÁRIOS PARA A REFORMA E MANUTENÇÃO DA COBERTURA DO GINÁSIO DR. ESPORTIVO FLÁVIO DE MELLO NO MUNÍCIPIO DE JAHU/SP</v>
      </c>
      <c r="C7" s="129"/>
      <c r="D7" s="129"/>
      <c r="E7" s="129"/>
      <c r="F7" s="129"/>
      <c r="G7" s="129"/>
      <c r="H7" s="129"/>
      <c r="IS7" s="32"/>
    </row>
    <row r="8" spans="1:253" s="31" customFormat="1" ht="15">
      <c r="A8" s="102" t="str">
        <f>Planilha!A8</f>
        <v>LOCAL: </v>
      </c>
      <c r="B8" s="136" t="str">
        <f>Planilha!B8</f>
        <v>AV. DR. QUINZINHO, JARDIM DAS PAINEIRAS, JAHU/SP</v>
      </c>
      <c r="C8" s="137"/>
      <c r="D8" s="137"/>
      <c r="E8" s="137"/>
      <c r="F8" s="90"/>
      <c r="G8" s="91"/>
      <c r="H8" s="92"/>
      <c r="IS8" s="32"/>
    </row>
    <row r="9" spans="1:253" s="31" customFormat="1" ht="15">
      <c r="A9" s="103"/>
      <c r="B9" s="33"/>
      <c r="C9" s="34"/>
      <c r="D9" s="34"/>
      <c r="E9" s="34"/>
      <c r="F9" s="34"/>
      <c r="G9" s="33"/>
      <c r="H9" s="104"/>
      <c r="IS9" s="32"/>
    </row>
    <row r="10" spans="1:253" s="31" customFormat="1" ht="20.25" customHeight="1">
      <c r="A10" s="81" t="s">
        <v>4</v>
      </c>
      <c r="B10" s="81" t="s">
        <v>7</v>
      </c>
      <c r="C10" s="81" t="s">
        <v>23</v>
      </c>
      <c r="D10" s="81" t="s">
        <v>24</v>
      </c>
      <c r="E10" s="81" t="s">
        <v>25</v>
      </c>
      <c r="F10" s="81" t="s">
        <v>26</v>
      </c>
      <c r="G10" s="81" t="s">
        <v>27</v>
      </c>
      <c r="H10" s="84" t="s">
        <v>28</v>
      </c>
      <c r="IS10" s="32"/>
    </row>
    <row r="11" spans="1:8" s="35" customFormat="1" ht="15">
      <c r="A11" s="125" t="s">
        <v>37</v>
      </c>
      <c r="B11" s="130" t="s">
        <v>49</v>
      </c>
      <c r="C11" s="85">
        <f>ROUND(C12*$H11,2)</f>
        <v>2411.91</v>
      </c>
      <c r="D11" s="86"/>
      <c r="E11" s="86"/>
      <c r="F11" s="82"/>
      <c r="G11" s="82"/>
      <c r="H11" s="86">
        <v>2411.91</v>
      </c>
    </row>
    <row r="12" spans="1:8" s="35" customFormat="1" ht="15">
      <c r="A12" s="126"/>
      <c r="B12" s="130"/>
      <c r="C12" s="87">
        <v>1</v>
      </c>
      <c r="D12" s="87"/>
      <c r="E12" s="87"/>
      <c r="F12" s="88"/>
      <c r="G12" s="88"/>
      <c r="H12" s="87">
        <f>SUM(C12:G12)</f>
        <v>1</v>
      </c>
    </row>
    <row r="13" spans="1:8" s="35" customFormat="1" ht="15">
      <c r="A13" s="125" t="s">
        <v>38</v>
      </c>
      <c r="B13" s="130" t="s">
        <v>50</v>
      </c>
      <c r="C13" s="86">
        <f>ROUND(C14*$H13,2)</f>
        <v>7723.24</v>
      </c>
      <c r="D13" s="86"/>
      <c r="E13" s="86"/>
      <c r="F13" s="82"/>
      <c r="G13" s="82"/>
      <c r="H13" s="86">
        <v>7723.24</v>
      </c>
    </row>
    <row r="14" spans="1:253" s="31" customFormat="1" ht="14.25" customHeight="1">
      <c r="A14" s="126"/>
      <c r="B14" s="130"/>
      <c r="C14" s="87">
        <v>1</v>
      </c>
      <c r="D14" s="87"/>
      <c r="E14" s="87"/>
      <c r="F14" s="87"/>
      <c r="G14" s="87"/>
      <c r="H14" s="87">
        <f>SUM(C14:G14)</f>
        <v>1</v>
      </c>
      <c r="IS14" s="32"/>
    </row>
    <row r="15" spans="1:9" s="35" customFormat="1" ht="15">
      <c r="A15" s="125" t="s">
        <v>39</v>
      </c>
      <c r="B15" s="130" t="s">
        <v>44</v>
      </c>
      <c r="C15" s="86">
        <f>C16*$H15</f>
        <v>78399.594</v>
      </c>
      <c r="D15" s="86">
        <f>D16*$H15</f>
        <v>42215.166</v>
      </c>
      <c r="E15" s="86"/>
      <c r="F15" s="89"/>
      <c r="G15" s="89"/>
      <c r="H15" s="86">
        <v>120614.76</v>
      </c>
      <c r="I15" s="132"/>
    </row>
    <row r="16" spans="1:253" s="31" customFormat="1" ht="14.25">
      <c r="A16" s="126"/>
      <c r="B16" s="130"/>
      <c r="C16" s="87">
        <v>0.65</v>
      </c>
      <c r="D16" s="87">
        <v>0.35</v>
      </c>
      <c r="E16" s="87"/>
      <c r="F16" s="87"/>
      <c r="G16" s="87"/>
      <c r="H16" s="87">
        <f>SUM(C16:G16)</f>
        <v>1</v>
      </c>
      <c r="I16" s="132"/>
      <c r="IS16" s="32"/>
    </row>
    <row r="17" spans="1:253" s="31" customFormat="1" ht="15" customHeight="1">
      <c r="A17" s="125" t="s">
        <v>40</v>
      </c>
      <c r="B17" s="128" t="s">
        <v>45</v>
      </c>
      <c r="C17" s="86"/>
      <c r="D17" s="86">
        <f>D18*$H17</f>
        <v>91181.625</v>
      </c>
      <c r="E17" s="86">
        <f>E18*$H17</f>
        <v>91181.625</v>
      </c>
      <c r="F17" s="86">
        <f>F18*$H17</f>
        <v>91181.625</v>
      </c>
      <c r="G17" s="86">
        <f>G18*$H17</f>
        <v>91181.625</v>
      </c>
      <c r="H17" s="86">
        <v>364726.5</v>
      </c>
      <c r="I17" s="132"/>
      <c r="IS17" s="32"/>
    </row>
    <row r="18" spans="1:253" s="31" customFormat="1" ht="14.25" customHeight="1">
      <c r="A18" s="126"/>
      <c r="B18" s="128"/>
      <c r="C18" s="87"/>
      <c r="D18" s="87">
        <v>0.25</v>
      </c>
      <c r="E18" s="87">
        <v>0.25</v>
      </c>
      <c r="F18" s="87">
        <v>0.25</v>
      </c>
      <c r="G18" s="87">
        <v>0.25</v>
      </c>
      <c r="H18" s="87">
        <f>SUM(C18:G18)</f>
        <v>1</v>
      </c>
      <c r="I18" s="132"/>
      <c r="IS18" s="32"/>
    </row>
    <row r="19" spans="1:253" s="31" customFormat="1" ht="15" customHeight="1">
      <c r="A19" s="125" t="s">
        <v>41</v>
      </c>
      <c r="B19" s="128" t="s">
        <v>48</v>
      </c>
      <c r="C19" s="86"/>
      <c r="D19" s="86"/>
      <c r="E19" s="86">
        <f>E20*$H19</f>
        <v>1679.2080000000003</v>
      </c>
      <c r="F19" s="86">
        <f>F20*$H19</f>
        <v>3358.4160000000006</v>
      </c>
      <c r="G19" s="86">
        <f>G20*$H19</f>
        <v>3358.4160000000006</v>
      </c>
      <c r="H19" s="86">
        <v>8396.04</v>
      </c>
      <c r="I19" s="132"/>
      <c r="IS19" s="32"/>
    </row>
    <row r="20" spans="1:253" s="31" customFormat="1" ht="14.25">
      <c r="A20" s="126"/>
      <c r="B20" s="128"/>
      <c r="C20" s="87"/>
      <c r="D20" s="87"/>
      <c r="E20" s="87">
        <v>0.2</v>
      </c>
      <c r="F20" s="87">
        <v>0.4</v>
      </c>
      <c r="G20" s="87">
        <v>0.4</v>
      </c>
      <c r="H20" s="87">
        <f>SUM(C20:G20)</f>
        <v>1</v>
      </c>
      <c r="I20" s="132"/>
      <c r="IS20" s="32"/>
    </row>
    <row r="21" spans="1:253" s="31" customFormat="1" ht="15" customHeight="1">
      <c r="A21" s="125">
        <v>7</v>
      </c>
      <c r="B21" s="128" t="s">
        <v>47</v>
      </c>
      <c r="C21" s="86"/>
      <c r="D21" s="86"/>
      <c r="E21" s="86">
        <f>E22*$H21</f>
        <v>25112.931</v>
      </c>
      <c r="F21" s="86">
        <f>F22*$H21</f>
        <v>25112.931</v>
      </c>
      <c r="G21" s="86">
        <f>G22*$H21</f>
        <v>33483.908</v>
      </c>
      <c r="H21" s="86">
        <v>83709.77</v>
      </c>
      <c r="I21" s="132"/>
      <c r="IS21" s="32"/>
    </row>
    <row r="22" spans="1:253" s="31" customFormat="1" ht="14.25" customHeight="1">
      <c r="A22" s="126"/>
      <c r="B22" s="128"/>
      <c r="C22" s="87"/>
      <c r="D22" s="87"/>
      <c r="E22" s="87">
        <v>0.3</v>
      </c>
      <c r="F22" s="87">
        <v>0.3</v>
      </c>
      <c r="G22" s="87">
        <v>0.4</v>
      </c>
      <c r="H22" s="87">
        <f>SUM(C22:G22)</f>
        <v>1</v>
      </c>
      <c r="I22" s="132"/>
      <c r="J22" s="53"/>
      <c r="IS22" s="32"/>
    </row>
    <row r="23" spans="1:253" s="31" customFormat="1" ht="14.25" customHeight="1">
      <c r="A23" s="125">
        <v>8</v>
      </c>
      <c r="B23" s="128" t="s">
        <v>46</v>
      </c>
      <c r="C23" s="86">
        <f>C24*$H23</f>
        <v>14736.929999999998</v>
      </c>
      <c r="D23" s="86">
        <f>D24*$H23</f>
        <v>12280.775</v>
      </c>
      <c r="E23" s="86">
        <f>E24*$H23</f>
        <v>12280.775</v>
      </c>
      <c r="F23" s="86">
        <f>F24*$H23</f>
        <v>9824.62</v>
      </c>
      <c r="G23" s="86"/>
      <c r="H23" s="86">
        <v>49123.1</v>
      </c>
      <c r="I23" s="132"/>
      <c r="J23" s="53"/>
      <c r="IS23" s="32"/>
    </row>
    <row r="24" spans="1:253" s="31" customFormat="1" ht="14.25" customHeight="1">
      <c r="A24" s="127"/>
      <c r="B24" s="129"/>
      <c r="C24" s="93">
        <v>0.3</v>
      </c>
      <c r="D24" s="93">
        <v>0.25</v>
      </c>
      <c r="E24" s="93">
        <v>0.25</v>
      </c>
      <c r="F24" s="93">
        <v>0.2</v>
      </c>
      <c r="G24" s="93"/>
      <c r="H24" s="93">
        <f>SUM(C24:G24)</f>
        <v>1</v>
      </c>
      <c r="I24" s="132"/>
      <c r="IS24" s="32"/>
    </row>
    <row r="25" spans="1:253" s="31" customFormat="1" ht="14.25" customHeight="1">
      <c r="A25" s="98"/>
      <c r="B25" s="99"/>
      <c r="C25" s="95"/>
      <c r="D25" s="95"/>
      <c r="E25" s="95"/>
      <c r="F25" s="95"/>
      <c r="G25" s="95"/>
      <c r="H25" s="96"/>
      <c r="IS25" s="32"/>
    </row>
    <row r="26" spans="1:253" s="31" customFormat="1" ht="21" customHeight="1">
      <c r="A26" s="100"/>
      <c r="B26" s="101" t="s">
        <v>29</v>
      </c>
      <c r="C26" s="97">
        <f>ROUND(SUM(C11+C13+C15+C17+C19+C21+C23),2)</f>
        <v>103271.67</v>
      </c>
      <c r="D26" s="94">
        <f>ROUND(SUM(D11+D13+D15+D17+D19+D21+D23),2)</f>
        <v>145677.57</v>
      </c>
      <c r="E26" s="94">
        <f>ROUND(SUM(E11+E13+E15+E17+E19+E21+E23),2)</f>
        <v>130254.54</v>
      </c>
      <c r="F26" s="94">
        <f>ROUND(SUM(F11+F13+F15+F17+F19+F21+F23),2)</f>
        <v>129477.59</v>
      </c>
      <c r="G26" s="94">
        <f>ROUND(SUM(G11+G13+G15+G17+G19+G21+G23),2)</f>
        <v>128023.95</v>
      </c>
      <c r="H26" s="94">
        <f>ROUND(SUM(H11+H13+H15+H17+H19+H21+H23),2)</f>
        <v>636705.32</v>
      </c>
      <c r="J26" s="53"/>
      <c r="IS26" s="32"/>
    </row>
    <row r="27" spans="1:253" s="39" customFormat="1" ht="15">
      <c r="A27" s="36"/>
      <c r="B27" s="37"/>
      <c r="C27" s="38"/>
      <c r="D27" s="38"/>
      <c r="E27" s="38"/>
      <c r="F27" s="38"/>
      <c r="G27" s="38"/>
      <c r="J27" s="52"/>
      <c r="IS27" s="40"/>
    </row>
    <row r="28" spans="1:253" s="31" customFormat="1" ht="15">
      <c r="A28" s="41"/>
      <c r="C28" s="42"/>
      <c r="D28" s="42"/>
      <c r="E28" s="42"/>
      <c r="F28" s="42"/>
      <c r="IS28" s="32"/>
    </row>
    <row r="29" spans="1:253" s="31" customFormat="1" ht="12.75" customHeight="1">
      <c r="A29" s="41"/>
      <c r="C29" s="42"/>
      <c r="D29" s="131" t="str">
        <f>Planilha!G26</f>
        <v> JAHU, 28 DE SETEMBRO DE 2022. </v>
      </c>
      <c r="E29" s="131"/>
      <c r="F29" s="131"/>
      <c r="G29" s="131"/>
      <c r="H29" s="131"/>
      <c r="IS29" s="32"/>
    </row>
    <row r="30" spans="1:253" s="31" customFormat="1" ht="15">
      <c r="A30" s="41"/>
      <c r="C30" s="42"/>
      <c r="D30" s="42"/>
      <c r="E30" s="42"/>
      <c r="F30" s="42"/>
      <c r="IS30" s="32"/>
    </row>
    <row r="31" spans="1:253" s="31" customFormat="1" ht="15">
      <c r="A31" s="41"/>
      <c r="C31" s="42"/>
      <c r="D31" s="42"/>
      <c r="E31" s="42"/>
      <c r="F31" s="42"/>
      <c r="IS31" s="32"/>
    </row>
    <row r="32" spans="1:253" s="31" customFormat="1" ht="15">
      <c r="A32" s="41"/>
      <c r="C32" s="42"/>
      <c r="D32" s="42"/>
      <c r="E32" s="42"/>
      <c r="F32" s="42"/>
      <c r="IS32" s="32"/>
    </row>
    <row r="33" spans="1:253" s="31" customFormat="1" ht="15">
      <c r="A33" s="41"/>
      <c r="C33" s="42"/>
      <c r="D33" s="42"/>
      <c r="E33" s="42"/>
      <c r="F33" s="42"/>
      <c r="IS33" s="32"/>
    </row>
    <row r="34" spans="1:253" s="31" customFormat="1" ht="15">
      <c r="A34" s="41"/>
      <c r="C34" s="42"/>
      <c r="D34" s="42"/>
      <c r="E34"/>
      <c r="F34" s="42"/>
      <c r="IS34" s="32"/>
    </row>
    <row r="35" ht="13.5">
      <c r="E35"/>
    </row>
    <row r="36" ht="13.5">
      <c r="E36"/>
    </row>
    <row r="37" ht="13.5">
      <c r="E37"/>
    </row>
    <row r="38" ht="13.5">
      <c r="E38"/>
    </row>
  </sheetData>
  <sheetProtection selectLockedCells="1" selectUnlockedCells="1"/>
  <mergeCells count="25">
    <mergeCell ref="I23:I24"/>
    <mergeCell ref="I21:I22"/>
    <mergeCell ref="I19:I20"/>
    <mergeCell ref="I17:I18"/>
    <mergeCell ref="I15:I16"/>
    <mergeCell ref="A1:H1"/>
    <mergeCell ref="A2:H2"/>
    <mergeCell ref="A5:H5"/>
    <mergeCell ref="B8:E8"/>
    <mergeCell ref="A11:A12"/>
    <mergeCell ref="B7:H7"/>
    <mergeCell ref="D29:H29"/>
    <mergeCell ref="A13:A14"/>
    <mergeCell ref="B13:B14"/>
    <mergeCell ref="A15:A16"/>
    <mergeCell ref="B15:B16"/>
    <mergeCell ref="B21:B22"/>
    <mergeCell ref="B17:B18"/>
    <mergeCell ref="B19:B20"/>
    <mergeCell ref="A17:A18"/>
    <mergeCell ref="A19:A20"/>
    <mergeCell ref="A21:A22"/>
    <mergeCell ref="A23:A24"/>
    <mergeCell ref="B23:B24"/>
    <mergeCell ref="B11:B12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Santos</dc:creator>
  <cp:keywords/>
  <dc:description/>
  <cp:lastModifiedBy>Paula Santos</cp:lastModifiedBy>
  <cp:lastPrinted>2022-09-28T14:02:28Z</cp:lastPrinted>
  <dcterms:created xsi:type="dcterms:W3CDTF">2022-09-27T14:51:06Z</dcterms:created>
  <dcterms:modified xsi:type="dcterms:W3CDTF">2022-09-28T18:12:51Z</dcterms:modified>
  <cp:category/>
  <cp:version/>
  <cp:contentType/>
  <cp:contentStatus/>
</cp:coreProperties>
</file>